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ríliq\Desktop\"/>
    </mc:Choice>
  </mc:AlternateContent>
  <xr:revisionPtr revIDLastSave="0" documentId="8_{47524C89-98F6-4AB9-BCE8-4BE678027140}" xr6:coauthVersionLast="47" xr6:coauthVersionMax="47" xr10:uidLastSave="{00000000-0000-0000-0000-000000000000}"/>
  <bookViews>
    <workbookView showSheetTabs="0" xWindow="-120" yWindow="-120" windowWidth="20730" windowHeight="11160" tabRatio="676" xr2:uid="{00000000-000D-0000-FFFF-FFFF00000000}"/>
  </bookViews>
  <sheets>
    <sheet name="Quadro Horários" sheetId="11" r:id="rId1"/>
    <sheet name="Auxiliar" sheetId="12" r:id="rId2"/>
  </sheets>
  <definedNames>
    <definedName name="Cargo">#REF!</definedName>
    <definedName name="Cargos">#REF!</definedName>
    <definedName name="Gestão_cargos">#REF!</definedName>
    <definedName name="Orientação_Tipo">#REF!</definedName>
    <definedName name="_xlnm.Print_Titles" localSheetId="0">'Quadro Horários'!$1:$5</definedName>
  </definedNames>
  <calcPr calcId="181029" iterateDelta="1E-4"/>
</workbook>
</file>

<file path=xl/calcChain.xml><?xml version="1.0" encoding="utf-8"?>
<calcChain xmlns="http://schemas.openxmlformats.org/spreadsheetml/2006/main">
  <c r="W8" i="11" l="1"/>
  <c r="T8" i="11"/>
  <c r="Q8" i="11"/>
  <c r="N8" i="11"/>
  <c r="K8" i="11"/>
  <c r="H8" i="11"/>
  <c r="E8" i="11"/>
  <c r="U8" i="11"/>
  <c r="U16" i="11" s="1"/>
  <c r="R8" i="11"/>
  <c r="O8" i="11"/>
  <c r="O16" i="11" s="1"/>
  <c r="L8" i="11"/>
  <c r="I8" i="11"/>
  <c r="I16" i="11" s="1"/>
  <c r="F8" i="11"/>
  <c r="C8" i="11"/>
  <c r="C16" i="11" s="1"/>
  <c r="R16" i="11" l="1"/>
  <c r="F16" i="11"/>
  <c r="L16" i="11"/>
  <c r="I7" i="11"/>
  <c r="H7" i="11"/>
  <c r="B21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P14" i="11" l="1"/>
  <c r="O15" i="11" s="1"/>
  <c r="D14" i="11"/>
  <c r="C15" i="11" s="1"/>
  <c r="G14" i="11"/>
  <c r="F15" i="11" s="1"/>
  <c r="M14" i="11"/>
  <c r="L15" i="11" s="1"/>
  <c r="S14" i="11"/>
  <c r="R15" i="11" s="1"/>
  <c r="J14" i="11"/>
  <c r="I15" i="11" s="1"/>
  <c r="V14" i="11"/>
  <c r="U15" i="11" s="1"/>
  <c r="L18" i="11" l="1"/>
  <c r="N18" i="11" s="1"/>
</calcChain>
</file>

<file path=xl/sharedStrings.xml><?xml version="1.0" encoding="utf-8"?>
<sst xmlns="http://schemas.openxmlformats.org/spreadsheetml/2006/main" count="49" uniqueCount="29">
  <si>
    <t>Orientações</t>
  </si>
  <si>
    <t>Horário</t>
  </si>
  <si>
    <t>Manhã</t>
  </si>
  <si>
    <t>Tarde</t>
  </si>
  <si>
    <t>Noite</t>
  </si>
  <si>
    <t>Segunda</t>
  </si>
  <si>
    <t>Terça</t>
  </si>
  <si>
    <t>Quarta</t>
  </si>
  <si>
    <t>Quinta</t>
  </si>
  <si>
    <t>Sexta</t>
  </si>
  <si>
    <t>às</t>
  </si>
  <si>
    <t>Total dia:</t>
  </si>
  <si>
    <t>Nome:</t>
  </si>
  <si>
    <t>Domingo</t>
  </si>
  <si>
    <t>Sábado</t>
  </si>
  <si>
    <t>Total semanal:</t>
  </si>
  <si>
    <t>Quadro de horários</t>
  </si>
  <si>
    <t>horas</t>
  </si>
  <si>
    <t>Regime</t>
  </si>
  <si>
    <t>Texto</t>
  </si>
  <si>
    <t>Jornada proposta:</t>
  </si>
  <si>
    <r>
      <t xml:space="preserve">A jornada semanal deve totalizar </t>
    </r>
    <r>
      <rPr>
        <b/>
        <sz val="11"/>
        <color theme="1"/>
        <rFont val="Calibri"/>
        <family val="2"/>
        <scheme val="minor"/>
      </rPr>
      <t>20 horas</t>
    </r>
    <r>
      <rPr>
        <sz val="11"/>
        <color theme="1"/>
        <rFont val="Calibri"/>
        <family val="2"/>
        <scheme val="minor"/>
      </rPr>
      <t xml:space="preserve"> (Art. 5º da Medida Provisória nº 2.174-28, de 24 de agosto de 2001 combinado com Art. 20 da Instrução Normativa nº 2, de 12 de setembro de 2018);
A jornada deve ser de </t>
    </r>
    <r>
      <rPr>
        <b/>
        <sz val="11"/>
        <color theme="1"/>
        <rFont val="Calibri"/>
        <family val="2"/>
        <scheme val="minor"/>
      </rPr>
      <t>quatro horas diárias</t>
    </r>
    <r>
      <rPr>
        <sz val="11"/>
        <color theme="1"/>
        <rFont val="Calibri"/>
        <family val="2"/>
        <scheme val="minor"/>
      </rPr>
      <t xml:space="preserve"> (Art. 5º da Medida Provisória nº 2.174-28, de 24 de agosto de 2001 combinado com Art. 20 da Instrução Normativa nº 2, de 12 de setembro de 2018);
Deve existir intervalo de no mínimo 11 (onze) horas entre o fim de uma jornada de trabalho e o início de outra no cargo UFU (Parecer AGU GQ-145, de 16 de março de 1998);
Deve ser assegurado repouso semanal remunerado.</t>
    </r>
  </si>
  <si>
    <r>
      <t>A jornada semanal deve totalizar 3</t>
    </r>
    <r>
      <rPr>
        <b/>
        <sz val="11"/>
        <color theme="1"/>
        <rFont val="Calibri"/>
        <family val="2"/>
        <scheme val="minor"/>
      </rPr>
      <t>0 horas</t>
    </r>
    <r>
      <rPr>
        <sz val="11"/>
        <color theme="1"/>
        <rFont val="Calibri"/>
        <family val="2"/>
        <scheme val="minor"/>
      </rPr>
      <t xml:space="preserve"> (Art. 5º da Medida Provisória nº 2.174-28, de 24 de agosto de 2001 combinado com Art. 20 da Instrução Normativa nº 2, de 12 de setembro de 2018);
A jornada deve ser de </t>
    </r>
    <r>
      <rPr>
        <b/>
        <sz val="11"/>
        <color theme="1"/>
        <rFont val="Calibri"/>
        <family val="2"/>
        <scheme val="minor"/>
      </rPr>
      <t>seis horas diárias</t>
    </r>
    <r>
      <rPr>
        <sz val="11"/>
        <color theme="1"/>
        <rFont val="Calibri"/>
        <family val="2"/>
        <scheme val="minor"/>
      </rPr>
      <t xml:space="preserve"> (Art. 5º da Medida Provisória nº 2.174-28, de 24 de agosto de 2001 combinado com Art. 20 da Instrução Normativa nº 2, de 12 de setembro de 2018);
Deve existir intervalo de no mínimo 11 (onze) horas entre o fim de uma jornada de trabalho e o início de outra no cargo UFU (Parecer AGU GQ-145, de 16 de março de 1998);
Deve ser assegurado repouso semanal remunerado.</t>
    </r>
  </si>
  <si>
    <r>
      <t>A jornada semanal deve totalizar 40</t>
    </r>
    <r>
      <rPr>
        <b/>
        <sz val="11"/>
        <color theme="1"/>
        <rFont val="Calibri"/>
        <family val="2"/>
        <scheme val="minor"/>
      </rPr>
      <t xml:space="preserve"> horas</t>
    </r>
    <r>
      <rPr>
        <sz val="11"/>
        <color theme="1"/>
        <rFont val="Calibri"/>
        <family val="2"/>
        <scheme val="minor"/>
      </rPr>
      <t xml:space="preserve"> (Art. 5º da Medida Provisória nº 2.174-28, de 24 de agosto de 2001 combinado com Art. 20 da Instrução Normativa nº 2, de 12 de setembro de 2018);
A jornada deve ser de no mínimo seis horas e no máximo oito horas</t>
    </r>
    <r>
      <rPr>
        <b/>
        <sz val="11"/>
        <color theme="1"/>
        <rFont val="Calibri"/>
        <family val="2"/>
        <scheme val="minor"/>
      </rPr>
      <t xml:space="preserve"> diárias</t>
    </r>
    <r>
      <rPr>
        <sz val="11"/>
        <color theme="1"/>
        <rFont val="Calibri"/>
        <family val="2"/>
        <scheme val="minor"/>
      </rPr>
      <t xml:space="preserve"> (Art. 19 da Lei nº 8.112/1990 combinado com Art. 1º do Decreto nº 1590/1995 e Art. 2º da Instrução Normativa nº 2, de 12 de setembro de 2018);
Deve existir intervalo para refeição de no mínimo 1 (uma) e no máximo 3 (três) horas (Art. 5º, § 2º do Decreto nº 1590/1995 combinado com Art. 5º da Instrução Normativa nº 2, de 12 de setembro 2018);
Deve existir intervalo de no mínimo 11 (onze) horas entre o fim de uma jornada de trabalho e o início de outra no cargo UFU (Parecer AGU GQ-145, de 16 de março de 1998);
Deve ser assegurado repouso semanal remunerado.</t>
    </r>
  </si>
  <si>
    <t>Mínimo</t>
  </si>
  <si>
    <t>Máximo</t>
  </si>
  <si>
    <t>min</t>
  </si>
  <si>
    <t>max</t>
  </si>
  <si>
    <t>SIAPE: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</si>
</sst>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h]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0" fontId="0" fillId="2" borderId="4" xfId="0" applyNumberFormat="1" applyFill="1" applyBorder="1" applyAlignment="1" applyProtection="1">
      <alignment horizontal="center" vertical="center"/>
      <protection locked="0"/>
    </xf>
    <xf numFmtId="2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20" fontId="0" fillId="2" borderId="5" xfId="0" applyNumberFormat="1" applyFill="1" applyBorder="1" applyAlignment="1" applyProtection="1">
      <alignment horizontal="center" vertical="center"/>
      <protection locked="0"/>
    </xf>
    <xf numFmtId="20" fontId="0" fillId="2" borderId="0" xfId="0" applyNumberFormat="1" applyFill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0" fontId="0" fillId="2" borderId="2" xfId="0" applyNumberFormat="1" applyFill="1" applyBorder="1" applyAlignment="1" applyProtection="1">
      <alignment horizontal="center" vertical="center"/>
      <protection locked="0"/>
    </xf>
    <xf numFmtId="2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>
      <alignment wrapText="1"/>
    </xf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center" vertical="center"/>
    </xf>
    <xf numFmtId="164" fontId="0" fillId="3" borderId="0" xfId="0" applyNumberFormat="1" applyFill="1" applyProtection="1"/>
    <xf numFmtId="0" fontId="1" fillId="3" borderId="0" xfId="0" applyFont="1" applyFill="1" applyProtection="1"/>
    <xf numFmtId="20" fontId="4" fillId="3" borderId="0" xfId="0" applyNumberFormat="1" applyFont="1" applyFill="1" applyProtection="1"/>
    <xf numFmtId="0" fontId="4" fillId="3" borderId="0" xfId="0" applyNumberFormat="1" applyFont="1" applyFill="1" applyProtection="1"/>
    <xf numFmtId="0" fontId="0" fillId="4" borderId="0" xfId="0" applyFill="1" applyProtection="1"/>
    <xf numFmtId="0" fontId="3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right" vertical="center"/>
    </xf>
    <xf numFmtId="20" fontId="0" fillId="3" borderId="0" xfId="0" applyNumberForma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4" fillId="3" borderId="0" xfId="0" applyFont="1" applyFill="1" applyProtection="1"/>
    <xf numFmtId="0" fontId="0" fillId="3" borderId="0" xfId="0" applyFill="1" applyAlignment="1" applyProtection="1">
      <alignment horizontal="left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center" vertical="center"/>
    </xf>
    <xf numFmtId="165" fontId="2" fillId="3" borderId="0" xfId="0" applyNumberFormat="1" applyFont="1" applyFill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</cellXfs>
  <cellStyles count="1">
    <cellStyle name="Normal" xfId="0" builtinId="0"/>
  </cellStyles>
  <dxfs count="22"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66"/>
      <color rgb="FF9A7200"/>
      <color rgb="FFFFD47D"/>
      <color rgb="FFB08200"/>
      <color rgb="FFFFCC66"/>
      <color rgb="FFCC9900"/>
      <color rgb="FFF6C6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3"/>
  <sheetViews>
    <sheetView tabSelected="1" workbookViewId="0">
      <selection activeCell="I12" sqref="I12"/>
    </sheetView>
  </sheetViews>
  <sheetFormatPr defaultRowHeight="15" x14ac:dyDescent="0.25"/>
  <cols>
    <col min="1" max="1" width="1.42578125" style="13" customWidth="1"/>
    <col min="2" max="2" width="9.140625" style="13"/>
    <col min="3" max="3" width="7.140625" style="13" customWidth="1"/>
    <col min="4" max="4" width="5.7109375" style="13" customWidth="1"/>
    <col min="5" max="6" width="7.140625" style="13" customWidth="1"/>
    <col min="7" max="7" width="5.7109375" style="13" customWidth="1"/>
    <col min="8" max="9" width="7.140625" style="13" customWidth="1"/>
    <col min="10" max="10" width="5.7109375" style="13" customWidth="1"/>
    <col min="11" max="12" width="7.140625" style="13" customWidth="1"/>
    <col min="13" max="13" width="5.7109375" style="13" customWidth="1"/>
    <col min="14" max="15" width="7.140625" style="13" customWidth="1"/>
    <col min="16" max="16" width="5.7109375" style="13" customWidth="1"/>
    <col min="17" max="18" width="7.140625" style="13" customWidth="1"/>
    <col min="19" max="19" width="5.7109375" style="13" customWidth="1"/>
    <col min="20" max="21" width="7.140625" style="13" customWidth="1"/>
    <col min="22" max="22" width="5.7109375" style="13" customWidth="1"/>
    <col min="23" max="23" width="7.140625" style="13" customWidth="1"/>
    <col min="24" max="24" width="1.42578125" style="13" customWidth="1"/>
    <col min="25" max="16384" width="9.140625" style="13"/>
  </cols>
  <sheetData>
    <row r="1" spans="1:24" ht="15" customHeight="1" x14ac:dyDescent="0.25">
      <c r="A1" s="23"/>
      <c r="B1" s="35" t="s">
        <v>16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23"/>
      <c r="X1" s="23"/>
    </row>
    <row r="2" spans="1:24" ht="15" customHeight="1" x14ac:dyDescent="0.25">
      <c r="A2" s="23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23"/>
      <c r="X2" s="23"/>
    </row>
    <row r="3" spans="1:24" ht="15" customHeigh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3"/>
      <c r="W3" s="23"/>
      <c r="X3" s="23"/>
    </row>
    <row r="4" spans="1:24" ht="15" customHeight="1" x14ac:dyDescent="0.25">
      <c r="A4" s="23"/>
      <c r="B4" s="25" t="s">
        <v>12</v>
      </c>
      <c r="C4" s="36"/>
      <c r="D4" s="37"/>
      <c r="E4" s="37"/>
      <c r="F4" s="37"/>
      <c r="G4" s="37"/>
      <c r="H4" s="37"/>
      <c r="I4" s="37"/>
      <c r="J4" s="37"/>
      <c r="K4" s="37"/>
      <c r="L4" s="38"/>
      <c r="M4" s="24"/>
      <c r="N4" s="26" t="s">
        <v>28</v>
      </c>
      <c r="O4" s="36"/>
      <c r="P4" s="38"/>
      <c r="Q4" s="34"/>
      <c r="R4" s="34"/>
      <c r="S4" s="34"/>
      <c r="T4" s="34"/>
      <c r="U4" s="34"/>
      <c r="V4" s="34"/>
      <c r="W4" s="23"/>
      <c r="X4" s="23"/>
    </row>
    <row r="5" spans="1:24" ht="1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x14ac:dyDescent="0.25">
      <c r="A6" s="15"/>
      <c r="B6" s="29"/>
      <c r="C6" s="29"/>
      <c r="D6" s="29"/>
      <c r="E6" s="29"/>
      <c r="F6" s="29"/>
      <c r="G6" s="29"/>
      <c r="H6" s="32" t="s">
        <v>26</v>
      </c>
      <c r="I6" s="32" t="s">
        <v>27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15"/>
    </row>
    <row r="7" spans="1:24" x14ac:dyDescent="0.25">
      <c r="A7" s="15"/>
      <c r="B7" s="16"/>
      <c r="C7" s="17" t="s">
        <v>20</v>
      </c>
      <c r="D7" s="45">
        <v>40</v>
      </c>
      <c r="E7" s="46"/>
      <c r="F7" s="15" t="s">
        <v>17</v>
      </c>
      <c r="G7" s="15"/>
      <c r="H7" s="32">
        <f>VLOOKUP($D$7,Auxiliar!$A:$D,3,0)</f>
        <v>6</v>
      </c>
      <c r="I7" s="32">
        <f>VLOOKUP($D$7,Auxiliar!$A:$D,4,0)</f>
        <v>8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x14ac:dyDescent="0.25">
      <c r="A8" s="15"/>
      <c r="B8" s="15"/>
      <c r="C8" s="32">
        <f>IF(AND(C11&lt;&gt;"",E10&lt;&gt;""),C11-E10,"")</f>
        <v>0.13541666666666669</v>
      </c>
      <c r="D8" s="32"/>
      <c r="E8" s="32" t="str">
        <f>IF(AND(C12&lt;&gt;"",E11&lt;&gt;""),C12-E11,"")</f>
        <v/>
      </c>
      <c r="F8" s="32">
        <f>IF(AND(F11&lt;&gt;"",H10&lt;&gt;""),F11-H10,"")</f>
        <v>0.1256944444444445</v>
      </c>
      <c r="G8" s="32"/>
      <c r="H8" s="32" t="str">
        <f>IF(AND(F12&lt;&gt;"",H11&lt;&gt;""),F12-H11,"")</f>
        <v/>
      </c>
      <c r="I8" s="32">
        <f>IF(AND(I11&lt;&gt;"",K10&lt;&gt;""),I11-K10,"")</f>
        <v>8.333333333333337E-2</v>
      </c>
      <c r="J8" s="32"/>
      <c r="K8" s="32" t="str">
        <f>IF(AND(I12&lt;&gt;"",K11&lt;&gt;""),I12-K11,"")</f>
        <v/>
      </c>
      <c r="L8" s="32" t="str">
        <f>IF(AND(L11&lt;&gt;"",N10&lt;&gt;""),L11-N10,"")</f>
        <v/>
      </c>
      <c r="M8" s="32"/>
      <c r="N8" s="32">
        <f>IF(AND(L12&lt;&gt;"",N11&lt;&gt;""),L12-N11,"")</f>
        <v>4.0972222222222188E-2</v>
      </c>
      <c r="O8" s="32">
        <f>IF(AND(O11&lt;&gt;"",Q10&lt;&gt;""),O11-Q10,"")</f>
        <v>8.333333333333337E-2</v>
      </c>
      <c r="P8" s="32"/>
      <c r="Q8" s="32" t="str">
        <f>IF(AND(O12&lt;&gt;"",Q11&lt;&gt;""),O12-Q11,"")</f>
        <v/>
      </c>
      <c r="R8" s="32">
        <f>IF(AND(R11&lt;&gt;"",T10&lt;&gt;""),R11-T10,"")</f>
        <v>4.166666666666663E-2</v>
      </c>
      <c r="S8" s="32"/>
      <c r="T8" s="32" t="str">
        <f>IF(AND(R12&lt;&gt;"",T11&lt;&gt;""),R12-T11,"")</f>
        <v/>
      </c>
      <c r="U8" s="32" t="str">
        <f>IF(AND(U11&lt;&gt;"",W10&lt;&gt;""),U11-W10,"")</f>
        <v/>
      </c>
      <c r="V8" s="32"/>
      <c r="W8" s="32" t="str">
        <f>IF(AND(U12&lt;&gt;"",W11&lt;&gt;""),U12-W11,"")</f>
        <v/>
      </c>
      <c r="X8" s="15"/>
    </row>
    <row r="9" spans="1:24" x14ac:dyDescent="0.25">
      <c r="A9" s="15"/>
      <c r="B9" s="31" t="s">
        <v>1</v>
      </c>
      <c r="C9" s="47" t="s">
        <v>5</v>
      </c>
      <c r="D9" s="48"/>
      <c r="E9" s="49"/>
      <c r="F9" s="47" t="s">
        <v>6</v>
      </c>
      <c r="G9" s="48"/>
      <c r="H9" s="49"/>
      <c r="I9" s="47" t="s">
        <v>7</v>
      </c>
      <c r="J9" s="48"/>
      <c r="K9" s="49"/>
      <c r="L9" s="50" t="s">
        <v>8</v>
      </c>
      <c r="M9" s="51"/>
      <c r="N9" s="52"/>
      <c r="O9" s="50" t="s">
        <v>9</v>
      </c>
      <c r="P9" s="51"/>
      <c r="Q9" s="52"/>
      <c r="R9" s="50" t="s">
        <v>14</v>
      </c>
      <c r="S9" s="51"/>
      <c r="T9" s="52"/>
      <c r="U9" s="53" t="s">
        <v>13</v>
      </c>
      <c r="V9" s="53"/>
      <c r="W9" s="53"/>
      <c r="X9" s="15"/>
    </row>
    <row r="10" spans="1:24" ht="45" customHeight="1" x14ac:dyDescent="0.25">
      <c r="A10" s="15"/>
      <c r="B10" s="31" t="s">
        <v>2</v>
      </c>
      <c r="C10" s="1">
        <v>0.29166666666666669</v>
      </c>
      <c r="D10" s="30" t="s">
        <v>10</v>
      </c>
      <c r="E10" s="2">
        <v>0.45833333333333331</v>
      </c>
      <c r="F10" s="1">
        <v>0.29166666666666669</v>
      </c>
      <c r="G10" s="30" t="s">
        <v>10</v>
      </c>
      <c r="H10" s="2">
        <v>0.49236111111111108</v>
      </c>
      <c r="I10" s="1">
        <v>0.33333333333333331</v>
      </c>
      <c r="J10" s="30" t="s">
        <v>10</v>
      </c>
      <c r="K10" s="2">
        <v>0.5</v>
      </c>
      <c r="L10" s="3"/>
      <c r="M10" s="30" t="s">
        <v>10</v>
      </c>
      <c r="N10" s="4"/>
      <c r="O10" s="5">
        <v>0.29166666666666669</v>
      </c>
      <c r="P10" s="30" t="s">
        <v>10</v>
      </c>
      <c r="Q10" s="2">
        <v>0.5</v>
      </c>
      <c r="R10" s="5">
        <v>0.33333333333333331</v>
      </c>
      <c r="S10" s="30" t="s">
        <v>10</v>
      </c>
      <c r="T10" s="2">
        <v>0.5</v>
      </c>
      <c r="U10" s="5"/>
      <c r="V10" s="30" t="s">
        <v>10</v>
      </c>
      <c r="W10" s="2"/>
      <c r="X10" s="15"/>
    </row>
    <row r="11" spans="1:24" ht="45" customHeight="1" x14ac:dyDescent="0.25">
      <c r="A11" s="15"/>
      <c r="B11" s="31" t="s">
        <v>3</v>
      </c>
      <c r="C11" s="1">
        <v>0.59375</v>
      </c>
      <c r="D11" s="30" t="s">
        <v>10</v>
      </c>
      <c r="E11" s="2">
        <v>0.70833333333333337</v>
      </c>
      <c r="F11" s="1">
        <v>0.61805555555555558</v>
      </c>
      <c r="G11" s="30" t="s">
        <v>10</v>
      </c>
      <c r="H11" s="6">
        <v>0.64583333333333337</v>
      </c>
      <c r="I11" s="1">
        <v>0.58333333333333337</v>
      </c>
      <c r="J11" s="30" t="s">
        <v>10</v>
      </c>
      <c r="K11" s="2">
        <v>0.75</v>
      </c>
      <c r="L11" s="5">
        <v>0.54166666666666663</v>
      </c>
      <c r="M11" s="30" t="s">
        <v>10</v>
      </c>
      <c r="N11" s="2">
        <v>0.70833333333333337</v>
      </c>
      <c r="O11" s="5">
        <v>0.58333333333333337</v>
      </c>
      <c r="P11" s="30" t="s">
        <v>10</v>
      </c>
      <c r="Q11" s="2">
        <v>0.72916666666666663</v>
      </c>
      <c r="R11" s="5">
        <v>0.54166666666666663</v>
      </c>
      <c r="S11" s="30" t="s">
        <v>10</v>
      </c>
      <c r="T11" s="2">
        <v>0.72916666666666663</v>
      </c>
      <c r="U11" s="5"/>
      <c r="V11" s="30" t="s">
        <v>10</v>
      </c>
      <c r="W11" s="2"/>
      <c r="X11" s="15"/>
    </row>
    <row r="12" spans="1:24" ht="45" customHeight="1" x14ac:dyDescent="0.25">
      <c r="A12" s="15"/>
      <c r="B12" s="31" t="s">
        <v>4</v>
      </c>
      <c r="C12" s="7"/>
      <c r="D12" s="30" t="s">
        <v>10</v>
      </c>
      <c r="E12" s="4"/>
      <c r="F12" s="7"/>
      <c r="G12" s="30" t="s">
        <v>10</v>
      </c>
      <c r="H12" s="4"/>
      <c r="I12" s="8"/>
      <c r="J12" s="18" t="s">
        <v>10</v>
      </c>
      <c r="K12" s="9"/>
      <c r="L12" s="10">
        <v>0.74930555555555556</v>
      </c>
      <c r="M12" s="18" t="s">
        <v>10</v>
      </c>
      <c r="N12" s="11">
        <v>0.875</v>
      </c>
      <c r="O12" s="12"/>
      <c r="P12" s="18" t="s">
        <v>10</v>
      </c>
      <c r="Q12" s="9"/>
      <c r="R12" s="12"/>
      <c r="S12" s="18" t="s">
        <v>10</v>
      </c>
      <c r="T12" s="9"/>
      <c r="U12" s="12"/>
      <c r="V12" s="18" t="s">
        <v>10</v>
      </c>
      <c r="W12" s="9"/>
      <c r="X12" s="15"/>
    </row>
    <row r="13" spans="1:24" x14ac:dyDescent="0.25">
      <c r="A13" s="15"/>
      <c r="B13" s="15"/>
      <c r="C13" s="21">
        <f>(E10-C10)</f>
        <v>0.16666666666666663</v>
      </c>
      <c r="D13" s="21">
        <f>(E11-C11)</f>
        <v>0.11458333333333337</v>
      </c>
      <c r="E13" s="22">
        <f>(E12-C12)</f>
        <v>0</v>
      </c>
      <c r="F13" s="21">
        <f>(H10-F10)</f>
        <v>0.2006944444444444</v>
      </c>
      <c r="G13" s="21">
        <f>(H11-F11)</f>
        <v>2.777777777777779E-2</v>
      </c>
      <c r="H13" s="22">
        <f>(H12-F12)</f>
        <v>0</v>
      </c>
      <c r="I13" s="21">
        <f>(K10-I10)</f>
        <v>0.16666666666666669</v>
      </c>
      <c r="J13" s="21">
        <f>(K11-I11)</f>
        <v>0.16666666666666663</v>
      </c>
      <c r="K13" s="22">
        <f>(K12-I12)</f>
        <v>0</v>
      </c>
      <c r="L13" s="22">
        <f>(N10-L10)</f>
        <v>0</v>
      </c>
      <c r="M13" s="21">
        <f>(N11-L11)</f>
        <v>0.16666666666666674</v>
      </c>
      <c r="N13" s="21">
        <f>(N12-L12)</f>
        <v>0.12569444444444444</v>
      </c>
      <c r="O13" s="21">
        <f>(Q10-O10)</f>
        <v>0.20833333333333331</v>
      </c>
      <c r="P13" s="21">
        <f>(Q11-O11)</f>
        <v>0.14583333333333326</v>
      </c>
      <c r="Q13" s="22">
        <f>(Q12-O12)</f>
        <v>0</v>
      </c>
      <c r="R13" s="21">
        <f>(T10-R10)</f>
        <v>0.16666666666666669</v>
      </c>
      <c r="S13" s="21">
        <f>(T11-R11)</f>
        <v>0.1875</v>
      </c>
      <c r="T13" s="22">
        <f>(T12-R12)</f>
        <v>0</v>
      </c>
      <c r="U13" s="21">
        <f>(W10-U10)</f>
        <v>0</v>
      </c>
      <c r="V13" s="21">
        <f>(W11-U11)</f>
        <v>0</v>
      </c>
      <c r="W13" s="22">
        <f>(W12-U12)</f>
        <v>0</v>
      </c>
      <c r="X13" s="15"/>
    </row>
    <row r="14" spans="1:24" x14ac:dyDescent="0.25">
      <c r="A14" s="15"/>
      <c r="B14" s="15" t="s">
        <v>11</v>
      </c>
      <c r="C14" s="28"/>
      <c r="D14" s="27">
        <f>C13+D13+E13</f>
        <v>0.28125</v>
      </c>
      <c r="E14" s="28"/>
      <c r="F14" s="28"/>
      <c r="G14" s="27">
        <f>F13+G13+H13</f>
        <v>0.22847222222222219</v>
      </c>
      <c r="H14" s="28"/>
      <c r="I14" s="28"/>
      <c r="J14" s="27">
        <f>I13+J13+K13</f>
        <v>0.33333333333333331</v>
      </c>
      <c r="K14" s="28"/>
      <c r="L14" s="28"/>
      <c r="M14" s="27">
        <f>L13+M13+N13</f>
        <v>0.29236111111111118</v>
      </c>
      <c r="N14" s="28"/>
      <c r="O14" s="28"/>
      <c r="P14" s="27">
        <f>O13+P13+Q13</f>
        <v>0.35416666666666657</v>
      </c>
      <c r="Q14" s="28"/>
      <c r="R14" s="28"/>
      <c r="S14" s="27">
        <f>R13+S13+T13</f>
        <v>0.35416666666666669</v>
      </c>
      <c r="T14" s="28"/>
      <c r="U14" s="28"/>
      <c r="V14" s="27">
        <f>U13+V13+W13</f>
        <v>0</v>
      </c>
      <c r="W14" s="28"/>
      <c r="X14" s="15"/>
    </row>
    <row r="15" spans="1:24" x14ac:dyDescent="0.25">
      <c r="A15" s="15"/>
      <c r="B15" s="15"/>
      <c r="C15" s="40" t="str">
        <f>IF(D14&lt;&gt;0,IF(D14&lt;$H$7/24,"Mínimo de " &amp; TEXT($H$7,"0") &amp;" horas",IF(D14&gt;$I$7/24,"Máximo de " &amp; TEXT($I$7,"0") &amp; " horas","")),"")</f>
        <v/>
      </c>
      <c r="D15" s="40"/>
      <c r="E15" s="40"/>
      <c r="F15" s="40" t="str">
        <f>IF(G14&lt;&gt;0,IF(G14&lt;$H$7/24,"Mínimo de " &amp; TEXT($H$7,"0") &amp;" horas",IF(G14&gt;$I$7/24,"Máximo de " &amp; TEXT($I$7,"0") &amp; " horas","")),"")</f>
        <v>Mínimo de 6 horas</v>
      </c>
      <c r="G15" s="40"/>
      <c r="H15" s="40"/>
      <c r="I15" s="40" t="str">
        <f>IF(J14&lt;&gt;0,IF(J14&lt;$H$7/24,"Mínimo de " &amp; TEXT($H$7,"0") &amp;" horas",IF(J14&gt;$I$7/24,"Máximo de " &amp; TEXT($I$7,"0") &amp; " horas","")),"")</f>
        <v/>
      </c>
      <c r="J15" s="40"/>
      <c r="K15" s="40"/>
      <c r="L15" s="40" t="str">
        <f>IF(M14&lt;&gt;0,IF(M14&lt;$H$7/24,"Mínimo de " &amp; TEXT($H$7,"0") &amp;" horas",IF(M14&gt;$I$7/24,"Máximo de " &amp; TEXT($I$7,"0") &amp; " horas","")),"")</f>
        <v/>
      </c>
      <c r="M15" s="40"/>
      <c r="N15" s="40"/>
      <c r="O15" s="40" t="str">
        <f>IF(P14&lt;&gt;0,IF(P14&lt;$H$7/24,"Mínimo de " &amp; TEXT($H$7,"0") &amp;" horas",IF(P14&gt;$I$7/24,"Máximo de " &amp; TEXT($I$7,"0") &amp; " horas","")),"")</f>
        <v>Máximo de 8 horas</v>
      </c>
      <c r="P15" s="40"/>
      <c r="Q15" s="40"/>
      <c r="R15" s="40" t="str">
        <f>IF(S14&lt;&gt;0,IF(S14&lt;$H$7/24,"Mínimo de " &amp; TEXT($H$7,"0") &amp;" horas",IF(S14&gt;$I$7/24,"Máximo de " &amp; TEXT($I$7,"0") &amp; " horas","")),"")</f>
        <v>Máximo de 8 horas</v>
      </c>
      <c r="S15" s="40"/>
      <c r="T15" s="40"/>
      <c r="U15" s="40" t="str">
        <f>IF(V14&lt;&gt;0,IF(V14&lt;$H$7/24,"Mínimo de " &amp; TEXT($H$7,"0") &amp;" horas",IF(V14&gt;$I$7/24,"Máximo de " &amp; TEXT($I$7,"0") &amp; " horas","")),"")</f>
        <v/>
      </c>
      <c r="V15" s="40"/>
      <c r="W15" s="40"/>
      <c r="X15" s="15"/>
    </row>
    <row r="16" spans="1:24" ht="15" customHeight="1" x14ac:dyDescent="0.25">
      <c r="A16" s="15"/>
      <c r="B16" s="15"/>
      <c r="C16" s="41" t="str">
        <f>IF($D$7=40,IF(AND(C8&lt;&gt;"",OR(C8&lt;0.041,C8&gt;0.126)),"O intervalo deve ter entre 1 e 3 horas",IF(AND(E8&lt;&gt;"",OR(E8&lt;0.041,E8&gt;0.126)),"O intervalo deve ter entre 1 e 3 horas","")),"")</f>
        <v>O intervalo deve ter entre 1 e 3 horas</v>
      </c>
      <c r="D16" s="41"/>
      <c r="E16" s="41"/>
      <c r="F16" s="41" t="str">
        <f>IF($D$7=40,IF(AND(F8&lt;&gt;"",OR(F8&lt;0.041,F8&gt;0.126)),"O intervalo deve ter entre 1 e 3 horas",IF(AND(H8&lt;&gt;"",OR(H8&lt;0.041,H8&gt;0.126)),"O intervalo deve ter entre 1 e 3 horas","")),"")</f>
        <v/>
      </c>
      <c r="G16" s="41"/>
      <c r="H16" s="41"/>
      <c r="I16" s="41" t="str">
        <f>IF($D$7=40,IF(AND(I8&lt;&gt;"",OR(I8&lt;0.041,I8&gt;0.126)),"O intervalo deve ter entre 1 e 3 horas",IF(AND(K8&lt;&gt;"",OR(K8&lt;0.041,K8&gt;0.126)),"O intervalo deve ter entre 1 e 3 horas","")),"")</f>
        <v/>
      </c>
      <c r="J16" s="41"/>
      <c r="K16" s="41"/>
      <c r="L16" s="41" t="str">
        <f>IF($D$7=40,IF(AND(L8&lt;&gt;"",OR(L8&lt;0.041,L8&gt;0.126)),"O intervalo deve ter entre 1 e 3 horas",IF(AND(N8&lt;&gt;"",OR(N8&lt;0.041,N8&gt;0.126)),"O intervalo deve ter entre 1 e 3 horas","")),"")</f>
        <v>O intervalo deve ter entre 1 e 3 horas</v>
      </c>
      <c r="M16" s="41"/>
      <c r="N16" s="41"/>
      <c r="O16" s="41" t="str">
        <f>IF($D$7=40,IF(AND(O8&lt;&gt;"",OR(O8&lt;0.041,O8&gt;0.126)),"O intervalo deve ter entre 1 e 3 horas",IF(AND(Q8&lt;&gt;"",OR(Q8&lt;0.041,Q8&gt;0.126)),"O intervalo deve ter entre 1 e 3 horas","")),"")</f>
        <v/>
      </c>
      <c r="P16" s="41"/>
      <c r="Q16" s="41"/>
      <c r="R16" s="41" t="str">
        <f>IF($D$7=40,IF(AND(R8&lt;&gt;"",OR(R8&lt;0.041,R8&gt;0.126)),"O intervalo deve ter entre 1 e 3 horas",IF(AND(T8&lt;&gt;"",OR(T8&lt;0.041,T8&gt;0.126)),"O intervalo deve ter entre 1 e 3 horas","")),"")</f>
        <v/>
      </c>
      <c r="S16" s="41"/>
      <c r="T16" s="41"/>
      <c r="U16" s="41" t="str">
        <f>IF($D$7=40,IF(AND(U8&lt;&gt;"",OR(U8&lt;0.041,U8&gt;0.126)),"O intervalo deve ter entre 1 e 3 horas",IF(AND(W8&lt;&gt;"",OR(W8&lt;0.041,W8&gt;0.126)),"O intervalo deve ter entre 1 e 3 horas","")),"")</f>
        <v/>
      </c>
      <c r="V16" s="41"/>
      <c r="W16" s="41"/>
      <c r="X16" s="15"/>
    </row>
    <row r="17" spans="1:24" x14ac:dyDescent="0.25">
      <c r="A17" s="15"/>
      <c r="B17" s="15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15"/>
    </row>
    <row r="18" spans="1:24" ht="15.75" customHeight="1" x14ac:dyDescent="0.25">
      <c r="A18" s="15"/>
      <c r="B18" s="15"/>
      <c r="C18" s="15"/>
      <c r="D18" s="33"/>
      <c r="E18" s="15"/>
      <c r="F18" s="15"/>
      <c r="G18" s="15"/>
      <c r="H18" s="19"/>
      <c r="I18" s="43" t="s">
        <v>15</v>
      </c>
      <c r="J18" s="43"/>
      <c r="K18" s="43"/>
      <c r="L18" s="44">
        <f>G14+J14+M14+P14+S14+D14+V14</f>
        <v>1.84375</v>
      </c>
      <c r="M18" s="44"/>
      <c r="N18" s="39" t="str">
        <f>IF(L18=D7/24,"","A jornada semanal deve ser de " &amp;TEXT(D7,"00") &amp;" horas")</f>
        <v>A jornada semanal deve ser de 40 horas</v>
      </c>
      <c r="O18" s="39"/>
      <c r="P18" s="39"/>
      <c r="Q18" s="39"/>
      <c r="R18" s="39"/>
      <c r="S18" s="39"/>
      <c r="T18" s="15"/>
      <c r="U18" s="15"/>
      <c r="V18" s="15"/>
      <c r="W18" s="15"/>
      <c r="X18" s="15"/>
    </row>
    <row r="19" spans="1:24" ht="15" customHeight="1" x14ac:dyDescent="0.25">
      <c r="A19" s="15"/>
      <c r="B19" s="15"/>
      <c r="C19" s="15"/>
      <c r="D19" s="15"/>
      <c r="E19" s="15"/>
      <c r="F19" s="15"/>
      <c r="G19" s="15"/>
      <c r="H19" s="15"/>
      <c r="I19" s="43"/>
      <c r="J19" s="43"/>
      <c r="K19" s="43"/>
      <c r="L19" s="44"/>
      <c r="M19" s="44"/>
      <c r="N19" s="39"/>
      <c r="O19" s="39"/>
      <c r="P19" s="39"/>
      <c r="Q19" s="39"/>
      <c r="R19" s="39"/>
      <c r="S19" s="39"/>
      <c r="T19" s="15"/>
      <c r="U19" s="15"/>
      <c r="V19" s="15"/>
      <c r="W19" s="15"/>
      <c r="X19" s="15"/>
    </row>
    <row r="20" spans="1:24" x14ac:dyDescent="0.25">
      <c r="A20" s="15"/>
      <c r="B20" s="20" t="s">
        <v>0</v>
      </c>
      <c r="C20" s="20"/>
      <c r="D20" s="20"/>
      <c r="E20" s="2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5" customHeight="1" x14ac:dyDescent="0.25">
      <c r="A21" s="15"/>
      <c r="B21" s="42" t="str">
        <f>VLOOKUP(D7,Auxiliar!A:B,2,0)</f>
        <v>A jornada semanal deve totalizar 40 horas (Art. 5º da Medida Provisória nº 2.174-28, de 24 de agosto de 2001 combinado com Art. 20 da Instrução Normativa nº 2, de 12 de setembro de 2018);
A jornada deve ser de no mínimo seis horas e no máximo oito horas diárias (Art. 19 da Lei nº 8.112/1990 combinado com Art. 1º do Decreto nº 1590/1995 e Art. 2º da Instrução Normativa nº 2, de 12 de setembro de 2018);
Deve existir intervalo para refeição de no mínimo 1 (uma) e no máximo 3 (três) horas (Art. 5º, § 2º do Decreto nº 1590/1995 combinado com Art. 5º da Instrução Normativa nº 2, de 12 de setembro 2018);
Deve existir intervalo de no mínimo 11 (onze) horas entre o fim de uma jornada de trabalho e o início de outra no cargo UFU (Parecer AGU GQ-145, de 16 de março de 1998);
Deve ser assegurado repouso semanal remunerado.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15"/>
    </row>
    <row r="22" spans="1:24" x14ac:dyDescent="0.25">
      <c r="A22" s="1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15"/>
    </row>
    <row r="23" spans="1:24" x14ac:dyDescent="0.25">
      <c r="A23" s="1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15"/>
    </row>
    <row r="24" spans="1:24" x14ac:dyDescent="0.25">
      <c r="A24" s="15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15"/>
    </row>
    <row r="25" spans="1:24" x14ac:dyDescent="0.25">
      <c r="A25" s="15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15"/>
    </row>
    <row r="26" spans="1:24" x14ac:dyDescent="0.25">
      <c r="A26" s="15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15"/>
    </row>
    <row r="27" spans="1:24" x14ac:dyDescent="0.25">
      <c r="A27" s="15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15"/>
    </row>
    <row r="28" spans="1:24" x14ac:dyDescent="0.25">
      <c r="A28" s="15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15"/>
    </row>
    <row r="29" spans="1:24" x14ac:dyDescent="0.25">
      <c r="A29" s="15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15"/>
    </row>
    <row r="30" spans="1:24" x14ac:dyDescent="0.25">
      <c r="A30" s="15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15"/>
    </row>
    <row r="31" spans="1:24" x14ac:dyDescent="0.25">
      <c r="A31" s="15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15"/>
    </row>
    <row r="32" spans="1:24" x14ac:dyDescent="0.25">
      <c r="A32" s="15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15"/>
    </row>
    <row r="33" spans="1:24" x14ac:dyDescent="0.25">
      <c r="A33" s="15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15"/>
    </row>
  </sheetData>
  <sheetProtection algorithmName="SHA-512" hashValue="HxiRDfxVK9F80S/wvBbuuKPnABup7/drDO35LrYgWmd4QQicqjlxdNbbsouU2aZWQTac1UcBHnA9+pO9f2TwyA==" saltValue="+HxMO0IOIFiUuCwnE1jWKQ==" spinCount="100000" sheet="1" objects="1" scenarios="1" selectLockedCells="1"/>
  <mergeCells count="29">
    <mergeCell ref="L15:N15"/>
    <mergeCell ref="O9:Q9"/>
    <mergeCell ref="R9:T9"/>
    <mergeCell ref="U9:W9"/>
    <mergeCell ref="B21:W33"/>
    <mergeCell ref="C16:E17"/>
    <mergeCell ref="F16:H17"/>
    <mergeCell ref="I16:K17"/>
    <mergeCell ref="L16:N17"/>
    <mergeCell ref="O16:Q17"/>
    <mergeCell ref="I18:K19"/>
    <mergeCell ref="L18:M19"/>
    <mergeCell ref="U16:W17"/>
    <mergeCell ref="B1:V2"/>
    <mergeCell ref="C4:L4"/>
    <mergeCell ref="O4:P4"/>
    <mergeCell ref="N18:S19"/>
    <mergeCell ref="R15:T15"/>
    <mergeCell ref="R16:T17"/>
    <mergeCell ref="O15:Q15"/>
    <mergeCell ref="U15:W15"/>
    <mergeCell ref="D7:E7"/>
    <mergeCell ref="C9:E9"/>
    <mergeCell ref="F9:H9"/>
    <mergeCell ref="I9:K9"/>
    <mergeCell ref="L9:N9"/>
    <mergeCell ref="C15:E15"/>
    <mergeCell ref="F15:H15"/>
    <mergeCell ref="I15:K15"/>
  </mergeCells>
  <conditionalFormatting sqref="F15:H15">
    <cfRule type="expression" dxfId="21" priority="35">
      <formula>AND(G14&lt;&gt;0,G14&gt;$I$7/24)</formula>
    </cfRule>
    <cfRule type="expression" dxfId="20" priority="36">
      <formula>AND(G14&lt;&gt;0,G14&lt;$H$7/24)</formula>
    </cfRule>
  </conditionalFormatting>
  <conditionalFormatting sqref="I15:K15">
    <cfRule type="expression" dxfId="19" priority="33">
      <formula>AND(J14&lt;&gt;0,J14&gt;$I$7/24)</formula>
    </cfRule>
    <cfRule type="expression" dxfId="18" priority="34">
      <formula>AND(J14&lt;&gt;0,J14&lt;$H$7/24)</formula>
    </cfRule>
  </conditionalFormatting>
  <conditionalFormatting sqref="L15:N15">
    <cfRule type="expression" dxfId="17" priority="31">
      <formula>AND(M14&lt;&gt;0,M14&gt;$I$7/24)</formula>
    </cfRule>
    <cfRule type="expression" dxfId="16" priority="32">
      <formula>AND(M14&lt;&gt;0,M14&lt;$H$7/24)</formula>
    </cfRule>
  </conditionalFormatting>
  <conditionalFormatting sqref="O15:Q15">
    <cfRule type="expression" dxfId="15" priority="29">
      <formula>AND(P14&lt;&gt;0,P14&gt;$I$7/24)</formula>
    </cfRule>
    <cfRule type="expression" dxfId="14" priority="30">
      <formula>AND(P14&lt;&gt;0,P14&lt;$H$7/24)</formula>
    </cfRule>
  </conditionalFormatting>
  <conditionalFormatting sqref="R15:T15">
    <cfRule type="expression" dxfId="13" priority="27">
      <formula>AND(S14&lt;&gt;0,S14&gt;$I$7/24)</formula>
    </cfRule>
    <cfRule type="expression" dxfId="12" priority="28">
      <formula>AND(S14&lt;&gt;0,S14&lt;$H$7/24)</formula>
    </cfRule>
  </conditionalFormatting>
  <conditionalFormatting sqref="U15:W15">
    <cfRule type="expression" dxfId="11" priority="25">
      <formula>AND(V14&lt;&gt;0,V14&gt;$I$7/24)</formula>
    </cfRule>
    <cfRule type="expression" dxfId="10" priority="26">
      <formula>AND(V14&lt;&gt;0,V14&lt;$H$7/24)</formula>
    </cfRule>
  </conditionalFormatting>
  <conditionalFormatting sqref="L18:S19">
    <cfRule type="expression" dxfId="9" priority="22">
      <formula>$L$18&lt;&gt;$D$7/24</formula>
    </cfRule>
  </conditionalFormatting>
  <conditionalFormatting sqref="C15">
    <cfRule type="expression" dxfId="8" priority="37">
      <formula>AND(D14&lt;&gt;0,D14&gt;$I$7/24)</formula>
    </cfRule>
    <cfRule type="expression" dxfId="7" priority="38">
      <formula>AND(D14&lt;&gt;0,D14&lt;$H$7/24)</formula>
    </cfRule>
  </conditionalFormatting>
  <conditionalFormatting sqref="C16:E17">
    <cfRule type="expression" dxfId="6" priority="14">
      <formula>C16="O intervalo deve ter entre 1 e 3 horas"</formula>
    </cfRule>
  </conditionalFormatting>
  <conditionalFormatting sqref="F16:H17">
    <cfRule type="expression" dxfId="5" priority="6">
      <formula>F16="O intervalo deve ter entre 1 e 3 horas"</formula>
    </cfRule>
  </conditionalFormatting>
  <conditionalFormatting sqref="I16:K17">
    <cfRule type="expression" dxfId="4" priority="5">
      <formula>I16="O intervalo deve ter entre 1 e 3 horas"</formula>
    </cfRule>
  </conditionalFormatting>
  <conditionalFormatting sqref="L16:N17">
    <cfRule type="expression" dxfId="3" priority="4">
      <formula>L16="O intervalo deve ter entre 1 e 3 horas"</formula>
    </cfRule>
  </conditionalFormatting>
  <conditionalFormatting sqref="O16:Q17">
    <cfRule type="expression" dxfId="2" priority="3">
      <formula>O16="O intervalo deve ter entre 1 e 3 horas"</formula>
    </cfRule>
  </conditionalFormatting>
  <conditionalFormatting sqref="R16:T17">
    <cfRule type="expression" dxfId="1" priority="2">
      <formula>R16="O intervalo deve ter entre 1 e 3 horas"</formula>
    </cfRule>
  </conditionalFormatting>
  <conditionalFormatting sqref="U16:W17">
    <cfRule type="expression" dxfId="0" priority="1">
      <formula>U16="O intervalo deve ter entre 1 e 3 horas"</formula>
    </cfRule>
  </conditionalFormatting>
  <dataValidations count="1">
    <dataValidation type="list" allowBlank="1" showInputMessage="1" showErrorMessage="1" sqref="D7:E7" xr:uid="{00000000-0002-0000-0000-000000000000}">
      <formula1>"20,30,40"</formula1>
    </dataValidation>
  </dataValidations>
  <pageMargins left="0.23622047244094491" right="0.23622047244094491" top="0.39370078740157483" bottom="0.3937007874015748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E2" sqref="E2"/>
    </sheetView>
  </sheetViews>
  <sheetFormatPr defaultRowHeight="15" x14ac:dyDescent="0.25"/>
  <cols>
    <col min="2" max="2" width="67.42578125" customWidth="1"/>
  </cols>
  <sheetData>
    <row r="1" spans="1:4" x14ac:dyDescent="0.25">
      <c r="A1" t="s">
        <v>18</v>
      </c>
      <c r="B1" t="s">
        <v>19</v>
      </c>
      <c r="C1" t="s">
        <v>24</v>
      </c>
      <c r="D1" t="s">
        <v>25</v>
      </c>
    </row>
    <row r="2" spans="1:4" ht="207.75" customHeight="1" x14ac:dyDescent="0.25">
      <c r="A2">
        <v>20</v>
      </c>
      <c r="B2" s="14" t="s">
        <v>21</v>
      </c>
      <c r="C2">
        <v>4</v>
      </c>
      <c r="D2">
        <v>4</v>
      </c>
    </row>
    <row r="3" spans="1:4" ht="207.75" customHeight="1" x14ac:dyDescent="0.25">
      <c r="A3">
        <v>30</v>
      </c>
      <c r="B3" s="14" t="s">
        <v>22</v>
      </c>
      <c r="C3">
        <v>6</v>
      </c>
      <c r="D3">
        <v>6</v>
      </c>
    </row>
    <row r="4" spans="1:4" ht="261.75" customHeight="1" x14ac:dyDescent="0.25">
      <c r="A4">
        <v>40</v>
      </c>
      <c r="B4" s="14" t="s">
        <v>23</v>
      </c>
      <c r="C4">
        <v>6</v>
      </c>
      <c r="D4">
        <v>8</v>
      </c>
    </row>
  </sheetData>
  <sheetProtection algorithmName="SHA-512" hashValue="jhB5xQi1eUgTmrz1NWNaX4U6l+Q1P/3v2ORlxWwB4c32e4r0Sh6K3XYzm2/rRFrkImXtQ44VmTFOK1T0nQsp2g==" saltValue="3GPlqotGE6FXi3zLgxiNsg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Horários</vt:lpstr>
      <vt:lpstr>Auxiliar</vt:lpstr>
      <vt:lpstr>'Quadro Horários'!Titulos_de_impressao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PT_2017-2 Igor Santos Peretta.xlsm</dc:title>
  <dc:creator>Sérgio Ferreira</dc:creator>
  <cp:lastModifiedBy>Maríliq</cp:lastModifiedBy>
  <cp:lastPrinted>2018-10-11T18:29:46Z</cp:lastPrinted>
  <dcterms:created xsi:type="dcterms:W3CDTF">2017-05-05T17:23:05Z</dcterms:created>
  <dcterms:modified xsi:type="dcterms:W3CDTF">2021-09-20T16:52:16Z</dcterms:modified>
</cp:coreProperties>
</file>