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MOÇÃO\"/>
    </mc:Choice>
  </mc:AlternateContent>
  <bookViews>
    <workbookView xWindow="0" yWindow="0" windowWidth="25050" windowHeight="1218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3" i="1" l="1"/>
  <c r="H24" i="1"/>
  <c r="H22" i="1"/>
  <c r="H21" i="1"/>
  <c r="H20" i="1"/>
  <c r="H14" i="1" l="1"/>
  <c r="H10" i="1"/>
  <c r="H9" i="1"/>
  <c r="H8" i="1"/>
  <c r="H25" i="1" l="1"/>
  <c r="H12" i="1" l="1"/>
  <c r="H26" i="1" s="1"/>
  <c r="G10" i="1"/>
  <c r="G9" i="1"/>
  <c r="G8" i="1"/>
</calcChain>
</file>

<file path=xl/sharedStrings.xml><?xml version="1.0" encoding="utf-8"?>
<sst xmlns="http://schemas.openxmlformats.org/spreadsheetml/2006/main" count="39" uniqueCount="38">
  <si>
    <t>TABELA DE PONTUAÇÃO REMOÇÃO</t>
  </si>
  <si>
    <t>Critério</t>
  </si>
  <si>
    <t>Total de pontos</t>
  </si>
  <si>
    <t>DATA FINAL</t>
  </si>
  <si>
    <t>Nota (0 a 100)</t>
  </si>
  <si>
    <t>Graduação</t>
  </si>
  <si>
    <t>Curso Técnico</t>
  </si>
  <si>
    <t>Especialização</t>
  </si>
  <si>
    <t>Mestrado</t>
  </si>
  <si>
    <t>Doutorado</t>
  </si>
  <si>
    <t>Máximo 5 anos</t>
  </si>
  <si>
    <t>Data Inicial</t>
  </si>
  <si>
    <t>Data Final</t>
  </si>
  <si>
    <t>Nº Critério</t>
  </si>
  <si>
    <t>I</t>
  </si>
  <si>
    <t>II</t>
  </si>
  <si>
    <t>III</t>
  </si>
  <si>
    <t>IV</t>
  </si>
  <si>
    <t>V</t>
  </si>
  <si>
    <t>VI</t>
  </si>
  <si>
    <t>Data Divulgação Vaga</t>
  </si>
  <si>
    <t>Pontuação Máxima</t>
  </si>
  <si>
    <t>Pontuação</t>
  </si>
  <si>
    <t>Nenhum</t>
  </si>
  <si>
    <t>Informe o tempo de exercício no cargo na UFU</t>
  </si>
  <si>
    <t>Informe o tempo de exercício na unidade de lotação atual</t>
  </si>
  <si>
    <t>Informe a nota da última avaliação de desempenho</t>
  </si>
  <si>
    <t>Informe a carga horária total dos cursos de capacitação e aperfeiçoamento relacionados à vaga pretendida realizados nos últimos 5 anos</t>
  </si>
  <si>
    <t>Informe sua formação acadêmica que esteja relacionada à vaga pretendida</t>
  </si>
  <si>
    <t>Informe o tempo de experiência profissional relacionado à vaga pretendida. Preencha cada linha com as informações relacionadas à cada experiência dos últimos 10 anos. Considere também o tempo fora da UFU.</t>
  </si>
  <si>
    <t>Quantidade de horas</t>
  </si>
  <si>
    <t>Nome:</t>
  </si>
  <si>
    <t xml:space="preserve">Código da Vaga: </t>
  </si>
  <si>
    <t xml:space="preserve">  Para o Critério V, será considerado um máximo de 360 horas nos últimos 5 anos, sendo cada hora registrada equivalente a 0,05 pontos.</t>
  </si>
  <si>
    <t xml:space="preserve">  Para o Critério VI, será considerada a maior nota obtida entre os critérios preenchidos.</t>
  </si>
  <si>
    <t xml:space="preserve"> Campo exclusivo para servidor que tem exercício na UFU em cidade diferente à da vaga. Informe o tempo de exercício</t>
  </si>
  <si>
    <r>
      <rPr>
        <b/>
        <sz val="10"/>
        <color theme="1"/>
        <rFont val="Calibri"/>
        <family val="2"/>
        <scheme val="minor"/>
      </rPr>
      <t xml:space="preserve">Observação:    </t>
    </r>
    <r>
      <rPr>
        <sz val="10"/>
        <color theme="1"/>
        <rFont val="Calibri"/>
        <family val="2"/>
        <scheme val="minor"/>
      </rPr>
      <t xml:space="preserve">Para os Critérios I, II, III e VI Experiência Profissional, o prazo será contado em dias, considerando o limite máximo de 10 anos. </t>
    </r>
  </si>
  <si>
    <t>O preenchimento desta Tabela é de responsabilidade do solicitante, informações inconsistente ou incorretas poderão acarretar em prejuízo ao candidato interessado.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</si>
</sst>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49" fontId="7" fillId="0" borderId="22" xfId="0" applyNumberFormat="1" applyFont="1" applyFill="1" applyBorder="1" applyAlignment="1">
      <alignment horizontal="left" vertical="center"/>
    </xf>
    <xf numFmtId="49" fontId="7" fillId="0" borderId="23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G$16" fmlaRange="$J$10:$J$15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9525</xdr:rowOff>
        </xdr:from>
        <xdr:to>
          <xdr:col>4</xdr:col>
          <xdr:colOff>2705100</xdr:colOff>
          <xdr:row>18</xdr:row>
          <xdr:rowOff>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Normal="100" workbookViewId="0">
      <selection activeCell="L5" sqref="L5"/>
    </sheetView>
  </sheetViews>
  <sheetFormatPr defaultColWidth="40.7109375" defaultRowHeight="15" x14ac:dyDescent="0.25"/>
  <cols>
    <col min="1" max="1" width="3.85546875" style="3" customWidth="1"/>
    <col min="2" max="2" width="10.5703125" style="3" bestFit="1" customWidth="1"/>
    <col min="3" max="3" width="54.140625" style="1" customWidth="1"/>
    <col min="4" max="4" width="16" style="1" customWidth="1"/>
    <col min="5" max="5" width="41" style="1" customWidth="1"/>
    <col min="6" max="6" width="20" style="3" customWidth="1"/>
    <col min="7" max="7" width="23.85546875" style="1" hidden="1" customWidth="1"/>
    <col min="8" max="8" width="21" style="1" customWidth="1"/>
    <col min="9" max="9" width="11.7109375" style="1" bestFit="1" customWidth="1"/>
    <col min="10" max="11" width="40.7109375" style="1" hidden="1" customWidth="1"/>
    <col min="12" max="14" width="11.7109375" style="1" bestFit="1" customWidth="1"/>
    <col min="15" max="16384" width="40.7109375" style="1"/>
  </cols>
  <sheetData>
    <row r="1" spans="2:14" s="3" customFormat="1" ht="19.5" customHeight="1" x14ac:dyDescent="0.25"/>
    <row r="2" spans="2:14" ht="26.25" customHeight="1" x14ac:dyDescent="0.25">
      <c r="B2" s="47" t="s">
        <v>0</v>
      </c>
      <c r="C2" s="48"/>
      <c r="D2" s="48"/>
      <c r="E2" s="48"/>
      <c r="F2" s="48"/>
      <c r="G2" s="48"/>
      <c r="H2" s="49"/>
      <c r="K2" s="1">
        <v>1</v>
      </c>
    </row>
    <row r="3" spans="2:14" ht="15" customHeight="1" x14ac:dyDescent="0.25">
      <c r="B3" s="50"/>
      <c r="C3" s="51"/>
      <c r="D3" s="51"/>
      <c r="E3" s="51"/>
      <c r="F3" s="51"/>
      <c r="G3" s="51"/>
      <c r="H3" s="52"/>
    </row>
    <row r="4" spans="2:14" s="3" customFormat="1" ht="31.5" customHeight="1" x14ac:dyDescent="0.25">
      <c r="B4" s="36" t="s">
        <v>31</v>
      </c>
      <c r="C4" s="73"/>
      <c r="D4" s="74"/>
      <c r="E4" s="74"/>
      <c r="F4" s="74"/>
      <c r="G4" s="74"/>
      <c r="H4" s="75"/>
    </row>
    <row r="5" spans="2:14" s="3" customFormat="1" ht="30.75" customHeight="1" x14ac:dyDescent="0.25">
      <c r="B5" s="35" t="s">
        <v>32</v>
      </c>
      <c r="C5" s="76"/>
      <c r="D5" s="77"/>
      <c r="E5" s="77"/>
      <c r="F5" s="77"/>
      <c r="G5" s="77"/>
      <c r="H5" s="78"/>
    </row>
    <row r="6" spans="2:14" s="3" customFormat="1" ht="18" customHeight="1" x14ac:dyDescent="0.25">
      <c r="B6" s="79" t="s">
        <v>37</v>
      </c>
      <c r="C6" s="80"/>
      <c r="D6" s="80"/>
      <c r="E6" s="80"/>
      <c r="F6" s="80"/>
      <c r="G6" s="80"/>
      <c r="H6" s="81"/>
    </row>
    <row r="7" spans="2:14" ht="30" x14ac:dyDescent="0.25">
      <c r="B7" s="7" t="s">
        <v>13</v>
      </c>
      <c r="C7" s="7" t="s">
        <v>1</v>
      </c>
      <c r="D7" s="7" t="s">
        <v>21</v>
      </c>
      <c r="E7" s="22" t="s">
        <v>11</v>
      </c>
      <c r="F7" s="22" t="s">
        <v>20</v>
      </c>
      <c r="G7" s="22" t="s">
        <v>3</v>
      </c>
      <c r="H7" s="22" t="s">
        <v>22</v>
      </c>
      <c r="L7" s="3"/>
      <c r="M7" s="3"/>
      <c r="N7" s="3"/>
    </row>
    <row r="8" spans="2:14" ht="45" x14ac:dyDescent="0.25">
      <c r="B8" s="41" t="s">
        <v>14</v>
      </c>
      <c r="C8" s="42" t="s">
        <v>35</v>
      </c>
      <c r="D8" s="43">
        <v>18</v>
      </c>
      <c r="E8" s="44"/>
      <c r="F8" s="45"/>
      <c r="G8" s="46">
        <f ca="1">TODAY()</f>
        <v>43838</v>
      </c>
      <c r="H8" s="40">
        <f>IF((((((F8-E8))*100)/3650)*18)/100&gt;18,18,(((((F8-E8))*100)/3650)*18)/100)</f>
        <v>0</v>
      </c>
    </row>
    <row r="9" spans="2:14" ht="15.75" x14ac:dyDescent="0.25">
      <c r="B9" s="33" t="s">
        <v>15</v>
      </c>
      <c r="C9" s="6" t="s">
        <v>24</v>
      </c>
      <c r="D9" s="2">
        <v>18</v>
      </c>
      <c r="E9" s="29"/>
      <c r="F9" s="30"/>
      <c r="G9" s="16">
        <f ca="1">TODAY()</f>
        <v>43838</v>
      </c>
      <c r="H9" s="27">
        <f>IF((((((F9-E9))*100)/3650)*18)/100&gt;18,18,(((((F9-E9))*100)/3650)*18)/100)</f>
        <v>0</v>
      </c>
    </row>
    <row r="10" spans="2:14" ht="15.75" x14ac:dyDescent="0.25">
      <c r="B10" s="33" t="s">
        <v>16</v>
      </c>
      <c r="C10" s="6" t="s">
        <v>25</v>
      </c>
      <c r="D10" s="2">
        <v>18</v>
      </c>
      <c r="E10" s="29"/>
      <c r="F10" s="30"/>
      <c r="G10" s="16">
        <f ca="1">TODAY()</f>
        <v>43838</v>
      </c>
      <c r="H10" s="27">
        <f>IF((((((F10-E10))*100)/3650)*18)/100&gt;18,18,(((((F10-E10))*100)/3650)*18)/100)</f>
        <v>0</v>
      </c>
      <c r="J10" s="3" t="s">
        <v>6</v>
      </c>
    </row>
    <row r="11" spans="2:14" s="3" customFormat="1" ht="15.75" x14ac:dyDescent="0.25">
      <c r="B11" s="7"/>
      <c r="C11" s="8"/>
      <c r="D11" s="9"/>
      <c r="E11" s="18" t="s">
        <v>4</v>
      </c>
      <c r="F11" s="34"/>
      <c r="G11" s="19"/>
      <c r="H11" s="28"/>
      <c r="J11" s="3" t="s">
        <v>5</v>
      </c>
    </row>
    <row r="12" spans="2:14" ht="15.75" x14ac:dyDescent="0.25">
      <c r="B12" s="33" t="s">
        <v>17</v>
      </c>
      <c r="C12" s="6" t="s">
        <v>26</v>
      </c>
      <c r="D12" s="2">
        <v>18</v>
      </c>
      <c r="E12" s="31"/>
      <c r="F12" s="34"/>
      <c r="G12" s="20"/>
      <c r="H12" s="27">
        <f>(E12*18)/100</f>
        <v>0</v>
      </c>
      <c r="J12" s="3" t="s">
        <v>7</v>
      </c>
    </row>
    <row r="13" spans="2:14" s="3" customFormat="1" ht="24.75" customHeight="1" x14ac:dyDescent="0.25">
      <c r="B13" s="7"/>
      <c r="C13" s="8"/>
      <c r="D13" s="9"/>
      <c r="E13" s="21" t="s">
        <v>30</v>
      </c>
      <c r="F13" s="34"/>
      <c r="G13" s="22"/>
      <c r="H13" s="28"/>
      <c r="J13" s="3" t="s">
        <v>8</v>
      </c>
    </row>
    <row r="14" spans="2:14" ht="45" x14ac:dyDescent="0.25">
      <c r="B14" s="33" t="s">
        <v>18</v>
      </c>
      <c r="C14" s="6" t="s">
        <v>27</v>
      </c>
      <c r="D14" s="2">
        <v>18</v>
      </c>
      <c r="E14" s="31"/>
      <c r="F14" s="34"/>
      <c r="G14" s="20"/>
      <c r="H14" s="27">
        <f>IF(E14*(0.05)&gt;18,18,E14*(0.05))</f>
        <v>0</v>
      </c>
      <c r="J14" s="3" t="s">
        <v>9</v>
      </c>
    </row>
    <row r="15" spans="2:14" s="3" customFormat="1" ht="15.75" x14ac:dyDescent="0.25">
      <c r="B15" s="7"/>
      <c r="C15" s="10"/>
      <c r="D15" s="11"/>
      <c r="E15" s="21"/>
      <c r="F15" s="34"/>
      <c r="G15" s="22"/>
      <c r="H15" s="26"/>
      <c r="J15" s="3" t="s">
        <v>23</v>
      </c>
    </row>
    <row r="16" spans="2:14" ht="30" customHeight="1" x14ac:dyDescent="0.25">
      <c r="B16" s="65" t="s">
        <v>19</v>
      </c>
      <c r="C16" s="60" t="s">
        <v>28</v>
      </c>
      <c r="D16" s="70">
        <v>10</v>
      </c>
      <c r="E16" s="57"/>
      <c r="F16" s="68"/>
      <c r="G16" s="57">
        <v>6</v>
      </c>
      <c r="H16" s="54">
        <f>IF(G16*2&gt;10,0,G16*2)</f>
        <v>0</v>
      </c>
    </row>
    <row r="17" spans="2:8" s="3" customFormat="1" ht="15" customHeight="1" x14ac:dyDescent="0.25">
      <c r="B17" s="66"/>
      <c r="C17" s="61"/>
      <c r="D17" s="71"/>
      <c r="E17" s="58"/>
      <c r="F17" s="69"/>
      <c r="G17" s="58"/>
      <c r="H17" s="55"/>
    </row>
    <row r="18" spans="2:8" s="3" customFormat="1" ht="1.5" customHeight="1" x14ac:dyDescent="0.25">
      <c r="B18" s="66"/>
      <c r="C18" s="62"/>
      <c r="D18" s="71"/>
      <c r="E18" s="59"/>
      <c r="F18" s="18"/>
      <c r="G18" s="59"/>
      <c r="H18" s="56"/>
    </row>
    <row r="19" spans="2:8" s="3" customFormat="1" ht="15" customHeight="1" x14ac:dyDescent="0.25">
      <c r="B19" s="66"/>
      <c r="C19" s="12"/>
      <c r="D19" s="71"/>
      <c r="E19" s="21" t="s">
        <v>11</v>
      </c>
      <c r="F19" s="21" t="s">
        <v>12</v>
      </c>
      <c r="G19" s="23" t="s">
        <v>10</v>
      </c>
      <c r="H19" s="26"/>
    </row>
    <row r="20" spans="2:8" s="3" customFormat="1" ht="12.75" customHeight="1" x14ac:dyDescent="0.25">
      <c r="B20" s="66"/>
      <c r="C20" s="63" t="s">
        <v>29</v>
      </c>
      <c r="D20" s="71"/>
      <c r="E20" s="32"/>
      <c r="F20" s="32"/>
      <c r="G20" s="24"/>
      <c r="H20" s="27">
        <f>IF((((((F20-E20))*100)/3650)*10)/100&gt;10,10,(((((F20-E20))*100)/3650)*10)/100)</f>
        <v>0</v>
      </c>
    </row>
    <row r="21" spans="2:8" s="3" customFormat="1" ht="12" customHeight="1" x14ac:dyDescent="0.25">
      <c r="B21" s="66"/>
      <c r="C21" s="61"/>
      <c r="D21" s="71"/>
      <c r="E21" s="5"/>
      <c r="F21" s="5"/>
      <c r="G21" s="24"/>
      <c r="H21" s="27">
        <f>IF((((((F21-E21))*100)/3650)*10)/100&gt;10,10,(((((F21-E21))*100)/3650)*10)/100)</f>
        <v>0</v>
      </c>
    </row>
    <row r="22" spans="2:8" s="3" customFormat="1" ht="11.25" customHeight="1" x14ac:dyDescent="0.25">
      <c r="B22" s="66"/>
      <c r="C22" s="61"/>
      <c r="D22" s="71"/>
      <c r="E22" s="5"/>
      <c r="F22" s="5"/>
      <c r="G22" s="24"/>
      <c r="H22" s="27">
        <f>IF((((((F22-E22))*100)/3650)*10)/100&gt;10,10,(((((F22-E22))*100)/3650)*10)/100)</f>
        <v>0</v>
      </c>
    </row>
    <row r="23" spans="2:8" s="3" customFormat="1" ht="11.25" customHeight="1" x14ac:dyDescent="0.25">
      <c r="B23" s="66"/>
      <c r="C23" s="61"/>
      <c r="D23" s="71"/>
      <c r="E23" s="5"/>
      <c r="F23" s="5"/>
      <c r="G23" s="24"/>
      <c r="H23" s="27">
        <f>IF((((((F23-E23))*100)/3650)*10)/100&gt;10,10,(((((F23-E23))*100)/3650)*10)/100)</f>
        <v>0</v>
      </c>
    </row>
    <row r="24" spans="2:8" s="3" customFormat="1" ht="11.25" customHeight="1" x14ac:dyDescent="0.25">
      <c r="B24" s="66"/>
      <c r="C24" s="61"/>
      <c r="D24" s="71"/>
      <c r="E24" s="5"/>
      <c r="F24" s="5"/>
      <c r="G24" s="24"/>
      <c r="H24" s="27">
        <f>IF((((((F24-E24))*100)/3650)*10)/100&gt;10,10,(((((F24-E24))*100)/3650)*10)/100)</f>
        <v>0</v>
      </c>
    </row>
    <row r="25" spans="2:8" s="3" customFormat="1" ht="11.25" hidden="1" customHeight="1" x14ac:dyDescent="0.25">
      <c r="B25" s="67"/>
      <c r="C25" s="64"/>
      <c r="D25" s="72"/>
      <c r="E25" s="5"/>
      <c r="F25" s="5"/>
      <c r="G25" s="24"/>
      <c r="H25" s="17">
        <f>IF((H20+H21+H22+H23+H24)&gt;$H$16,(H20+H21+H22+H23+H24),$H$16)</f>
        <v>0</v>
      </c>
    </row>
    <row r="26" spans="2:8" ht="15.75" x14ac:dyDescent="0.25">
      <c r="B26" s="13"/>
      <c r="C26" s="14" t="s">
        <v>2</v>
      </c>
      <c r="D26" s="15">
        <v>100</v>
      </c>
      <c r="E26" s="25"/>
      <c r="F26" s="25"/>
      <c r="G26" s="25"/>
      <c r="H26" s="26">
        <f>SUM(H8:H14,H25)</f>
        <v>0</v>
      </c>
    </row>
    <row r="27" spans="2:8" ht="8.25" customHeight="1" x14ac:dyDescent="0.25"/>
    <row r="28" spans="2:8" s="37" customFormat="1" ht="13.5" customHeight="1" x14ac:dyDescent="0.2">
      <c r="B28" s="53" t="s">
        <v>36</v>
      </c>
      <c r="C28" s="53"/>
      <c r="D28" s="53"/>
      <c r="E28" s="53"/>
      <c r="F28" s="53"/>
      <c r="G28" s="53"/>
      <c r="H28" s="53"/>
    </row>
    <row r="29" spans="2:8" s="37" customFormat="1" ht="13.5" customHeight="1" x14ac:dyDescent="0.2">
      <c r="C29" s="38" t="s">
        <v>33</v>
      </c>
    </row>
    <row r="30" spans="2:8" s="37" customFormat="1" ht="12.75" customHeight="1" x14ac:dyDescent="0.2">
      <c r="C30" s="38" t="s">
        <v>34</v>
      </c>
      <c r="G30" s="39"/>
    </row>
    <row r="31" spans="2:8" x14ac:dyDescent="0.25">
      <c r="D31" s="3"/>
    </row>
    <row r="32" spans="2:8" x14ac:dyDescent="0.25">
      <c r="G32" s="4"/>
    </row>
  </sheetData>
  <mergeCells count="13">
    <mergeCell ref="B2:H3"/>
    <mergeCell ref="B28:H28"/>
    <mergeCell ref="H16:H18"/>
    <mergeCell ref="G16:G18"/>
    <mergeCell ref="E16:E18"/>
    <mergeCell ref="C16:C18"/>
    <mergeCell ref="C20:C25"/>
    <mergeCell ref="B16:B25"/>
    <mergeCell ref="F16:F17"/>
    <mergeCell ref="D16:D25"/>
    <mergeCell ref="C4:H4"/>
    <mergeCell ref="C5:H5"/>
    <mergeCell ref="B6:H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locked="0" defaultSize="0" autoLine="0" autoPict="0">
                <anchor moveWithCells="1">
                  <from>
                    <xdr:col>4</xdr:col>
                    <xdr:colOff>0</xdr:colOff>
                    <xdr:row>15</xdr:row>
                    <xdr:rowOff>9525</xdr:rowOff>
                  </from>
                  <to>
                    <xdr:col>4</xdr:col>
                    <xdr:colOff>2705100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Universidade Federal de Uberlândia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 Oliveira Pereira</dc:creator>
  <cp:lastModifiedBy>Renato César de Souza Júnior</cp:lastModifiedBy>
  <cp:lastPrinted>2020-01-08T14:23:07Z</cp:lastPrinted>
  <dcterms:created xsi:type="dcterms:W3CDTF">2019-11-13T17:02:34Z</dcterms:created>
  <dcterms:modified xsi:type="dcterms:W3CDTF">2020-01-08T14:25:42Z</dcterms:modified>
</cp:coreProperties>
</file>